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408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24519" iterateDelta="1E-4"/>
</workbook>
</file>

<file path=xl/calcChain.xml><?xml version="1.0" encoding="utf-8"?>
<calcChain xmlns="http://schemas.openxmlformats.org/spreadsheetml/2006/main">
  <c r="H6" i="1"/>
  <c r="H17" s="1"/>
  <c r="F15"/>
  <c r="F17" s="1"/>
  <c r="E16"/>
  <c r="E6"/>
  <c r="C16"/>
  <c r="I16" s="1"/>
  <c r="D17"/>
  <c r="I7"/>
  <c r="G17"/>
  <c r="I14"/>
  <c r="I13"/>
  <c r="I12"/>
  <c r="I11"/>
  <c r="I10"/>
  <c r="I9"/>
  <c r="I8"/>
  <c r="E17" l="1"/>
  <c r="C17"/>
  <c r="I15"/>
  <c r="I6"/>
  <c r="I17" l="1"/>
</calcChain>
</file>

<file path=xl/sharedStrings.xml><?xml version="1.0" encoding="utf-8"?>
<sst xmlns="http://schemas.openxmlformats.org/spreadsheetml/2006/main" count="27" uniqueCount="27">
  <si>
    <t xml:space="preserve">DGRFP CLUJ-NAPOCA </t>
  </si>
  <si>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</si>
  <si>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</si>
  <si>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</si>
  <si>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</si>
  <si>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</si>
  <si>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</si>
  <si>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</si>
  <si>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</si>
  <si>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</si>
  <si>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</si>
  <si>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</si>
  <si>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</si>
  <si>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</si>
  <si>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</si>
  <si>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</si>
  <si>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</si>
  <si>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</si>
  <si>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</si>
  <si>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</si>
  <si>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</si>
  <si>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</si>
  <si>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</si>
  <si>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</si>
  <si>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>ALIN CRISTIAN JUDE</t>
  </si>
  <si>
    <t>OCTAVIAN DRĂGHICI</t>
  </si>
  <si>
    <t>SITUAȚIA ÎNCASĂRILOR LA BUGETUL DE STAT ȘI CONTRIBUȚII SOCIALE LA DATA DE 31.07.2021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</si>
</sst>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51170384838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27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A/SITUATII/SITUATII%202021/INCASARI%202021/7.Iulie%202021/30.07.2021/B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A/SITUATII/SITUATII%202021/INCASARI%202021/7.Iulie%202021/30.07.2021/C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A/SITUATII/SITUATII%202021/INCASARI%202021/7.Iulie%202021/30.07.2021/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A/SITUATII/SITUATII%202021/INCASARI%202021/7.Iulie%202021/30.07.2021/S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aie1"/>
      <sheetName val="Foaie2"/>
      <sheetName val="Foaie3"/>
      <sheetName val="Foaie4"/>
    </sheetNames>
    <sheetDataSet>
      <sheetData sheetId="0">
        <row r="17">
          <cell r="C17">
            <v>5045932</v>
          </cell>
        </row>
        <row r="18">
          <cell r="C18">
            <v>8497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aie1"/>
      <sheetName val="Foaie2"/>
      <sheetName val="Foaie3"/>
      <sheetName val="Foaie4"/>
    </sheetNames>
    <sheetDataSet>
      <sheetData sheetId="0">
        <row r="5">
          <cell r="C5">
            <v>493252777.13999975</v>
          </cell>
        </row>
        <row r="13">
          <cell r="C13">
            <v>3337296.1399999987</v>
          </cell>
        </row>
        <row r="17">
          <cell r="C17">
            <v>10103742.160000004</v>
          </cell>
        </row>
        <row r="18">
          <cell r="C18">
            <v>28491.619999999995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aie1"/>
    </sheetNames>
    <sheetDataSet>
      <sheetData sheetId="0">
        <row r="17">
          <cell r="C17">
            <v>37404838.520000003</v>
          </cell>
        </row>
        <row r="18">
          <cell r="C18">
            <v>158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aie1"/>
      <sheetName val="Foaie2"/>
      <sheetName val="Foaie3"/>
      <sheetName val="Foaie4"/>
    </sheetNames>
    <sheetDataSet>
      <sheetData sheetId="0">
        <row r="5">
          <cell r="C5">
            <v>60963493.620000005</v>
          </cell>
        </row>
        <row r="13">
          <cell r="C13">
            <v>834270.01000000024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topLeftCell="B1" zoomScaleSheetLayoutView="100" workbookViewId="0">
      <selection activeCell="H16" sqref="H16"/>
    </sheetView>
  </sheetViews>
  <sheetFormatPr defaultColWidth="9.140625" defaultRowHeight="15"/>
  <cols>
    <col min="1" max="1" width="9.140625" hidden="1" customWidth="1"/>
    <col min="2" max="2" width="37.570312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40.28515625" customWidth="1"/>
  </cols>
  <sheetData>
    <row r="1" spans="2:9" ht="15.75">
      <c r="B1" s="4" t="s">
        <v>0</v>
      </c>
    </row>
    <row r="2" spans="2:9" ht="15.75">
      <c r="B2" s="4"/>
    </row>
    <row r="3" spans="2:9" ht="15.75">
      <c r="B3" s="33" t="s">
        <v>26</v>
      </c>
      <c r="C3" s="33"/>
      <c r="D3" s="33"/>
      <c r="E3" s="33"/>
      <c r="F3" s="33"/>
      <c r="G3" s="33"/>
      <c r="H3" s="33"/>
      <c r="I3" s="33"/>
    </row>
    <row r="4" spans="2:9">
      <c r="B4" s="5"/>
      <c r="C4" s="5"/>
      <c r="D4" s="5"/>
      <c r="E4" s="5"/>
      <c r="F4" s="6"/>
      <c r="G4" s="6"/>
      <c r="H4" s="6"/>
      <c r="I4" s="30" t="s">
        <v>1</v>
      </c>
    </row>
    <row r="5" spans="2:9" s="1" customFormat="1" ht="45" customHeight="1"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1" t="s">
        <v>7</v>
      </c>
      <c r="H5" s="11" t="s">
        <v>8</v>
      </c>
      <c r="I5" s="11" t="s">
        <v>9</v>
      </c>
    </row>
    <row r="6" spans="2:9">
      <c r="B6" s="12" t="s">
        <v>10</v>
      </c>
      <c r="C6" s="13">
        <v>258736869</v>
      </c>
      <c r="D6" s="13">
        <v>76710776.930000007</v>
      </c>
      <c r="E6" s="13">
        <f>[2]Foaie1!$C$5-[2]Foaie1!$C$13</f>
        <v>489915480.99999976</v>
      </c>
      <c r="F6" s="13">
        <v>127736565.10000001</v>
      </c>
      <c r="G6" s="13">
        <v>99066421</v>
      </c>
      <c r="H6" s="13">
        <f>[4]Foaie1!$C$5-[4]Foaie1!$C$13</f>
        <v>60129223.610000007</v>
      </c>
      <c r="I6" s="31">
        <f>C6+D6+E6+F6+G6+H6</f>
        <v>1112295336.6399999</v>
      </c>
    </row>
    <row r="7" spans="2:9">
      <c r="B7" s="14" t="s">
        <v>11</v>
      </c>
      <c r="C7" s="15">
        <v>240257454</v>
      </c>
      <c r="D7" s="15">
        <v>72878428.930000007</v>
      </c>
      <c r="E7" s="15">
        <v>464301046.99999976</v>
      </c>
      <c r="F7" s="15">
        <v>119809286.10000001</v>
      </c>
      <c r="G7" s="15">
        <v>88171174</v>
      </c>
      <c r="H7" s="15">
        <v>58858252.609999985</v>
      </c>
      <c r="I7" s="31">
        <f t="shared" ref="I7:I16" si="0">C7+D7+E7+F7+G7+H7</f>
        <v>1044275642.6399999</v>
      </c>
    </row>
    <row r="8" spans="2:9">
      <c r="B8" s="14" t="s">
        <v>12</v>
      </c>
      <c r="C8" s="16">
        <v>63104677</v>
      </c>
      <c r="D8" s="17">
        <v>18819006</v>
      </c>
      <c r="E8" s="18">
        <v>132577424</v>
      </c>
      <c r="F8" s="19">
        <v>26094928</v>
      </c>
      <c r="G8" s="19">
        <v>19668869</v>
      </c>
      <c r="H8" s="20">
        <v>11231122.120000001</v>
      </c>
      <c r="I8" s="31">
        <f t="shared" si="0"/>
        <v>271496026.12</v>
      </c>
    </row>
    <row r="9" spans="2:9">
      <c r="B9" s="14" t="s">
        <v>13</v>
      </c>
      <c r="C9" s="16">
        <v>44525997</v>
      </c>
      <c r="D9" s="17">
        <v>15551146</v>
      </c>
      <c r="E9" s="18">
        <v>88246282.159999967</v>
      </c>
      <c r="F9" s="19">
        <v>26749236.91</v>
      </c>
      <c r="G9" s="19">
        <v>21361011</v>
      </c>
      <c r="H9" s="20">
        <v>13510450</v>
      </c>
      <c r="I9" s="31">
        <f t="shared" si="0"/>
        <v>209944123.06999996</v>
      </c>
    </row>
    <row r="10" spans="2:9">
      <c r="B10" s="14" t="s">
        <v>14</v>
      </c>
      <c r="C10" s="16">
        <v>86599335</v>
      </c>
      <c r="D10" s="17">
        <v>19573520.280000001</v>
      </c>
      <c r="E10" s="18">
        <v>159967079.79999995</v>
      </c>
      <c r="F10" s="19">
        <v>55017070.399999999</v>
      </c>
      <c r="G10" s="19">
        <v>27640945</v>
      </c>
      <c r="H10" s="20">
        <v>22708221.620000005</v>
      </c>
      <c r="I10" s="31">
        <f t="shared" si="0"/>
        <v>371506172.09999996</v>
      </c>
    </row>
    <row r="11" spans="2:9">
      <c r="B11" s="14" t="s">
        <v>15</v>
      </c>
      <c r="C11" s="16">
        <v>4829025</v>
      </c>
      <c r="D11" s="17">
        <v>1061157</v>
      </c>
      <c r="E11" s="18">
        <v>8652359</v>
      </c>
      <c r="F11" s="19">
        <v>100703.84</v>
      </c>
      <c r="G11" s="19">
        <v>1604799</v>
      </c>
      <c r="H11" s="20">
        <v>6432.9399999999987</v>
      </c>
      <c r="I11" s="31">
        <f t="shared" si="0"/>
        <v>16254476.779999999</v>
      </c>
    </row>
    <row r="12" spans="2:9">
      <c r="B12" s="14" t="s">
        <v>16</v>
      </c>
      <c r="C12" s="16">
        <v>41198420</v>
      </c>
      <c r="D12" s="17">
        <v>17873599.649999999</v>
      </c>
      <c r="E12" s="18">
        <v>74857902.0400002</v>
      </c>
      <c r="F12" s="19">
        <v>11847346.949999999</v>
      </c>
      <c r="G12" s="19">
        <v>17895550</v>
      </c>
      <c r="H12" s="20">
        <v>11402025.93</v>
      </c>
      <c r="I12" s="31">
        <f t="shared" si="0"/>
        <v>175074844.5700002</v>
      </c>
    </row>
    <row r="13" spans="2:9">
      <c r="B13" s="14" t="s">
        <v>17</v>
      </c>
      <c r="C13" s="15">
        <v>18479415</v>
      </c>
      <c r="D13" s="17">
        <v>3832348</v>
      </c>
      <c r="E13" s="18">
        <v>25614434</v>
      </c>
      <c r="F13" s="19">
        <v>7927279</v>
      </c>
      <c r="G13" s="19">
        <v>10895247</v>
      </c>
      <c r="H13" s="20">
        <v>1270971</v>
      </c>
      <c r="I13" s="31">
        <f t="shared" si="0"/>
        <v>68019694</v>
      </c>
    </row>
    <row r="14" spans="2:9" ht="30">
      <c r="B14" s="12" t="s">
        <v>18</v>
      </c>
      <c r="C14" s="21">
        <v>149375248</v>
      </c>
      <c r="D14" s="22">
        <v>53221289.490000002</v>
      </c>
      <c r="E14" s="23">
        <v>308674181.07999992</v>
      </c>
      <c r="F14" s="24">
        <v>94003906.439999998</v>
      </c>
      <c r="G14" s="24">
        <v>73168070</v>
      </c>
      <c r="H14" s="24">
        <v>44321617.280000031</v>
      </c>
      <c r="I14" s="31">
        <f t="shared" si="0"/>
        <v>722764312.28999996</v>
      </c>
    </row>
    <row r="15" spans="2:9" ht="30">
      <c r="B15" s="12" t="s">
        <v>19</v>
      </c>
      <c r="C15" s="21">
        <v>59102492</v>
      </c>
      <c r="D15" s="22">
        <v>21116551.609999999</v>
      </c>
      <c r="E15" s="23">
        <v>126357509.15999997</v>
      </c>
      <c r="F15" s="24">
        <f>[3]Foaie1!$C$17-[3]Foaie1!$C$18</f>
        <v>37404680.520000003</v>
      </c>
      <c r="G15" s="24">
        <v>29198515</v>
      </c>
      <c r="H15" s="24">
        <v>17291226.99000001</v>
      </c>
      <c r="I15" s="31">
        <f t="shared" si="0"/>
        <v>290470975.27999997</v>
      </c>
    </row>
    <row r="16" spans="2:9">
      <c r="B16" s="12" t="s">
        <v>20</v>
      </c>
      <c r="C16" s="22">
        <f>[1]Foaie1!$C$17-[1]Foaie1!$C$18</f>
        <v>5037435</v>
      </c>
      <c r="D16" s="25">
        <v>1948374.07</v>
      </c>
      <c r="E16" s="23">
        <f>[2]Foaie1!$C$17-[2]Foaie1!$C$18</f>
        <v>10075250.540000005</v>
      </c>
      <c r="F16" s="24">
        <v>3393568.31</v>
      </c>
      <c r="G16" s="24">
        <v>2428959</v>
      </c>
      <c r="H16" s="24">
        <v>1566660.58</v>
      </c>
      <c r="I16" s="31">
        <f t="shared" si="0"/>
        <v>24450247.500000007</v>
      </c>
    </row>
    <row r="17" spans="2:9" s="2" customFormat="1">
      <c r="B17" s="26" t="s">
        <v>21</v>
      </c>
      <c r="C17" s="27">
        <f t="shared" ref="C17:I17" si="1">C6+C14+C15+C16</f>
        <v>472252044</v>
      </c>
      <c r="D17" s="27">
        <f t="shared" si="1"/>
        <v>152996992.10000002</v>
      </c>
      <c r="E17" s="27">
        <f t="shared" si="1"/>
        <v>935022421.77999961</v>
      </c>
      <c r="F17" s="27">
        <f t="shared" si="1"/>
        <v>262538720.37000003</v>
      </c>
      <c r="G17" s="27">
        <f t="shared" si="1"/>
        <v>203861965</v>
      </c>
      <c r="H17" s="27">
        <f t="shared" si="1"/>
        <v>123308728.46000005</v>
      </c>
      <c r="I17" s="27">
        <f t="shared" si="1"/>
        <v>2149980871.71</v>
      </c>
    </row>
    <row r="19" spans="2:9" s="3" customFormat="1">
      <c r="C19" s="28" t="s">
        <v>22</v>
      </c>
      <c r="D19" s="29"/>
      <c r="E19" s="29"/>
      <c r="G19" s="29"/>
      <c r="H19" s="28" t="s">
        <v>23</v>
      </c>
    </row>
    <row r="20" spans="2:9" s="3" customFormat="1">
      <c r="C20" s="28" t="s">
        <v>24</v>
      </c>
      <c r="D20" s="29"/>
      <c r="E20" s="29"/>
      <c r="G20" s="29"/>
      <c r="H20" s="28" t="s">
        <v>25</v>
      </c>
    </row>
    <row r="21" spans="2:9">
      <c r="C21" s="32"/>
      <c r="D21" s="32"/>
      <c r="E21" s="32"/>
      <c r="F21" s="32"/>
      <c r="G21" s="32"/>
      <c r="H21" s="32"/>
      <c r="I21" s="32"/>
    </row>
  </sheetData>
  <mergeCells count="1">
    <mergeCell ref="B3:I3"/>
  </mergeCells>
  <pageMargins left="0.75138888888888899" right="0.75138888888888899" top="1" bottom="1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2021-07-27T08:01:53Z</cp:lastPrinted>
  <dcterms:created xsi:type="dcterms:W3CDTF">2019-09-10T07:03:00Z</dcterms:created>
  <dcterms:modified xsi:type="dcterms:W3CDTF">2021-08-10T07:41:39Z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