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695" windowHeight="14085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F15" i="1"/>
  <c r="C6"/>
  <c r="G15"/>
  <c r="E15"/>
  <c r="D6"/>
  <c r="D17" s="1"/>
  <c r="H17"/>
  <c r="F17"/>
  <c r="I16"/>
  <c r="I7"/>
  <c r="G17"/>
  <c r="I14"/>
  <c r="I13"/>
  <c r="I12"/>
  <c r="I11"/>
  <c r="I10"/>
  <c r="I9"/>
  <c r="I8"/>
  <c r="E17" l="1"/>
  <c r="C17"/>
  <c r="I15"/>
  <c r="I6"/>
  <c r="I17" l="1"/>
</calcChain>
</file>

<file path=xl/sharedStrings.xml><?xml version="1.0" encoding="utf-8"?>
<sst xmlns="http://schemas.openxmlformats.org/spreadsheetml/2006/main" count="27" uniqueCount="27">
  <si>
    <t xml:space="preserve">DGRFP CLUJ-NAPOCA </t>
  </si>
  <si>
    <t>lei</t>
  </si>
  <si>
    <t xml:space="preserve"> </t>
  </si>
  <si>
    <t>AJFP BIHOR</t>
  </si>
  <si>
    <t>AJFP BISTRIȚA NĂSĂUD</t>
  </si>
  <si>
    <t>AJFP CLUJ</t>
  </si>
  <si>
    <t>AJFP MARAMUREȘ</t>
  </si>
  <si>
    <t>AJFP SATU MARE</t>
  </si>
  <si>
    <t>AJFP SĂLAJ</t>
  </si>
  <si>
    <t>TOTAL DGRFP CLUJ-NAPOCA</t>
  </si>
  <si>
    <t>1. BUGET STAT (1.1+1.2)</t>
  </si>
  <si>
    <t>1.1.A.J.F.P,  din care:</t>
  </si>
  <si>
    <t>Impozit pe profit</t>
  </si>
  <si>
    <t>Impozit pe venit</t>
  </si>
  <si>
    <t>TVA</t>
  </si>
  <si>
    <t>Accize</t>
  </si>
  <si>
    <t>Alte venituri</t>
  </si>
  <si>
    <t>1.2. VAMA</t>
  </si>
  <si>
    <t>2. BUGET ASIGURĂRI SOCIALE DE STAT</t>
  </si>
  <si>
    <t>3. BUGET FOND NATIONAL UNIC DE SĂNĂTATE</t>
  </si>
  <si>
    <t>4. BUGET ASIGURARI SOMAJ</t>
  </si>
  <si>
    <t xml:space="preserve"> TOTAL BUGET CONSOLIDAT</t>
  </si>
  <si>
    <t>DIRECTOR EXECUTIV COLECTARE,</t>
  </si>
  <si>
    <t>ȘEF SERVICIU,</t>
  </si>
  <si>
    <t>ALIN CRISTIAN JUDE</t>
  </si>
  <si>
    <t>OCTAVIAN DRĂGHICI</t>
  </si>
  <si>
    <t>SITUAȚIA ÎNCASĂRILOR LA BUGETUL DE STAT ȘI CONTRIBUȚII SOCIALE LA DATA DE 31.08.2021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</si>
</sst>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Arial"/>
      <charset val="134"/>
    </font>
    <font>
      <sz val="12"/>
      <color theme="1"/>
      <name val="Arial"/>
      <charset val="134"/>
    </font>
    <font>
      <b/>
      <sz val="11"/>
      <name val="Arial"/>
      <charset val="238"/>
    </font>
    <font>
      <b/>
      <sz val="11"/>
      <color theme="1"/>
      <name val="Arial"/>
      <charset val="134"/>
    </font>
    <font>
      <sz val="11"/>
      <name val="Arial"/>
      <charset val="238"/>
    </font>
    <font>
      <sz val="11"/>
      <color theme="1"/>
      <name val="Arial"/>
      <charset val="13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27"/>
      </patternFill>
    </fill>
    <fill>
      <patternFill patternType="solid">
        <fgColor rgb="FFFFFF00"/>
        <bgColor indexed="26"/>
      </patternFill>
    </fill>
    <fill>
      <patternFill patternType="solid">
        <fgColor theme="4" tint="0.79995117038483843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27"/>
      </patternFill>
    </fill>
    <fill>
      <patternFill patternType="solid">
        <fgColor theme="4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left" vertical="center" wrapText="1"/>
    </xf>
    <xf numFmtId="3" fontId="7" fillId="8" borderId="1" xfId="0" applyNumberFormat="1" applyFont="1" applyFill="1" applyBorder="1" applyAlignment="1">
      <alignment horizontal="right" vertical="center"/>
    </xf>
    <xf numFmtId="3" fontId="7" fillId="8" borderId="1" xfId="0" applyNumberFormat="1" applyFont="1" applyFill="1" applyBorder="1" applyAlignment="1">
      <alignment horizontal="right" vertical="center" wrapText="1"/>
    </xf>
    <xf numFmtId="3" fontId="7" fillId="7" borderId="1" xfId="0" applyNumberFormat="1" applyFont="1" applyFill="1" applyBorder="1" applyAlignment="1">
      <alignment horizontal="right" vertical="center"/>
    </xf>
    <xf numFmtId="3" fontId="7" fillId="9" borderId="1" xfId="0" applyNumberFormat="1" applyFont="1" applyFill="1" applyBorder="1" applyAlignment="1">
      <alignment horizontal="right" vertical="center"/>
    </xf>
    <xf numFmtId="3" fontId="8" fillId="9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>
      <alignment vertical="center"/>
    </xf>
    <xf numFmtId="3" fontId="7" fillId="10" borderId="1" xfId="0" applyNumberFormat="1" applyFont="1" applyFill="1" applyBorder="1" applyAlignment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/>
    </xf>
    <xf numFmtId="3" fontId="7" fillId="11" borderId="1" xfId="0" applyNumberFormat="1" applyFont="1" applyFill="1" applyBorder="1" applyAlignment="1">
      <alignment horizontal="right" vertical="center"/>
    </xf>
    <xf numFmtId="3" fontId="8" fillId="11" borderId="1" xfId="0" applyNumberFormat="1" applyFont="1" applyFill="1" applyBorder="1" applyAlignment="1">
      <alignment horizontal="right" vertical="center"/>
    </xf>
    <xf numFmtId="3" fontId="7" fillId="11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view="pageBreakPreview" topLeftCell="B1" zoomScaleSheetLayoutView="100" workbookViewId="0">
      <selection activeCell="J27" sqref="J27"/>
    </sheetView>
  </sheetViews>
  <sheetFormatPr defaultColWidth="9.140625" defaultRowHeight="15"/>
  <cols>
    <col min="1" max="1" width="9.140625" hidden="1" customWidth="1"/>
    <col min="2" max="2" width="37.5703125" customWidth="1"/>
    <col min="3" max="3" width="17.5703125" customWidth="1"/>
    <col min="4" max="4" width="18.85546875" customWidth="1"/>
    <col min="5" max="6" width="16.42578125" customWidth="1"/>
    <col min="7" max="7" width="17" customWidth="1"/>
    <col min="8" max="8" width="15.5703125" customWidth="1"/>
    <col min="9" max="9" width="19.7109375" customWidth="1"/>
    <col min="10" max="10" width="40.28515625" customWidth="1"/>
  </cols>
  <sheetData>
    <row r="1" spans="2:9" ht="15.75">
      <c r="B1" s="4" t="s">
        <v>0</v>
      </c>
    </row>
    <row r="2" spans="2:9" ht="15.75">
      <c r="B2" s="4"/>
    </row>
    <row r="3" spans="2:9" ht="15.75">
      <c r="B3" s="33" t="s">
        <v>26</v>
      </c>
      <c r="C3" s="33"/>
      <c r="D3" s="33"/>
      <c r="E3" s="33"/>
      <c r="F3" s="33"/>
      <c r="G3" s="33"/>
      <c r="H3" s="33"/>
      <c r="I3" s="33"/>
    </row>
    <row r="4" spans="2:9">
      <c r="B4" s="5"/>
      <c r="C4" s="5"/>
      <c r="D4" s="5"/>
      <c r="E4" s="5"/>
      <c r="F4" s="6"/>
      <c r="G4" s="6"/>
      <c r="H4" s="6"/>
      <c r="I4" s="30" t="s">
        <v>1</v>
      </c>
    </row>
    <row r="5" spans="2:9" s="1" customFormat="1" ht="45" customHeight="1">
      <c r="B5" s="7" t="s">
        <v>2</v>
      </c>
      <c r="C5" s="8" t="s">
        <v>3</v>
      </c>
      <c r="D5" s="9" t="s">
        <v>4</v>
      </c>
      <c r="E5" s="10" t="s">
        <v>5</v>
      </c>
      <c r="F5" s="11" t="s">
        <v>6</v>
      </c>
      <c r="G5" s="11" t="s">
        <v>7</v>
      </c>
      <c r="H5" s="11" t="s">
        <v>8</v>
      </c>
      <c r="I5" s="11" t="s">
        <v>9</v>
      </c>
    </row>
    <row r="6" spans="2:9">
      <c r="B6" s="12" t="s">
        <v>10</v>
      </c>
      <c r="C6" s="13">
        <f>186800508</f>
        <v>186800508</v>
      </c>
      <c r="D6" s="13">
        <f>54272889.13-181517.11</f>
        <v>54091372.020000003</v>
      </c>
      <c r="E6" s="13">
        <v>311834102.48000002</v>
      </c>
      <c r="F6" s="13">
        <v>105002508.09</v>
      </c>
      <c r="G6" s="13">
        <v>62099022</v>
      </c>
      <c r="H6" s="13">
        <v>41197635.960000038</v>
      </c>
      <c r="I6" s="31">
        <f>C6+D6+E6+F6+G6+H6</f>
        <v>761025148.55000007</v>
      </c>
    </row>
    <row r="7" spans="2:9">
      <c r="B7" s="14" t="s">
        <v>11</v>
      </c>
      <c r="C7" s="15">
        <v>171597257.46000001</v>
      </c>
      <c r="D7" s="15">
        <v>48947017.020000003</v>
      </c>
      <c r="E7" s="15">
        <v>285283085.48000002</v>
      </c>
      <c r="F7" s="15">
        <v>95186345.090000004</v>
      </c>
      <c r="G7" s="15">
        <v>54850757</v>
      </c>
      <c r="H7" s="15">
        <v>39430501.960000038</v>
      </c>
      <c r="I7" s="31">
        <f t="shared" ref="I7:I16" si="0">C7+D7+E7+F7+G7+H7</f>
        <v>695294964.01000011</v>
      </c>
    </row>
    <row r="8" spans="2:9">
      <c r="B8" s="14" t="s">
        <v>12</v>
      </c>
      <c r="C8" s="16">
        <v>12359165.460000001</v>
      </c>
      <c r="D8" s="17">
        <v>2247587</v>
      </c>
      <c r="E8" s="18">
        <v>12322614</v>
      </c>
      <c r="F8" s="19">
        <v>5952389</v>
      </c>
      <c r="G8" s="19">
        <v>2228902</v>
      </c>
      <c r="H8" s="20">
        <v>1736839</v>
      </c>
      <c r="I8" s="31">
        <f t="shared" si="0"/>
        <v>36847496.460000001</v>
      </c>
    </row>
    <row r="9" spans="2:9">
      <c r="B9" s="14" t="s">
        <v>13</v>
      </c>
      <c r="C9" s="16">
        <v>41461642.57</v>
      </c>
      <c r="D9" s="17">
        <v>15182710</v>
      </c>
      <c r="E9" s="18">
        <v>78813141.000000119</v>
      </c>
      <c r="F9" s="19">
        <v>26022525.039999999</v>
      </c>
      <c r="G9" s="19">
        <v>17302966</v>
      </c>
      <c r="H9" s="20">
        <v>11672948.5</v>
      </c>
      <c r="I9" s="31">
        <f t="shared" si="0"/>
        <v>190455933.1100001</v>
      </c>
    </row>
    <row r="10" spans="2:9">
      <c r="B10" s="14" t="s">
        <v>14</v>
      </c>
      <c r="C10" s="16">
        <v>85632796.069999903</v>
      </c>
      <c r="D10" s="17">
        <v>17076350.620000001</v>
      </c>
      <c r="E10" s="18">
        <v>137139995.01000011</v>
      </c>
      <c r="F10" s="19">
        <v>55909610.880000003</v>
      </c>
      <c r="G10" s="19">
        <v>23281516</v>
      </c>
      <c r="H10" s="20">
        <v>19063699.63000001</v>
      </c>
      <c r="I10" s="31">
        <f t="shared" si="0"/>
        <v>338103968.21000004</v>
      </c>
    </row>
    <row r="11" spans="2:9">
      <c r="B11" s="14" t="s">
        <v>15</v>
      </c>
      <c r="C11" s="16">
        <v>4013872</v>
      </c>
      <c r="D11" s="17">
        <v>2061135</v>
      </c>
      <c r="E11" s="18">
        <v>8191950</v>
      </c>
      <c r="F11" s="19">
        <v>51384.42</v>
      </c>
      <c r="G11" s="19">
        <v>1241912</v>
      </c>
      <c r="H11" s="20">
        <v>4560</v>
      </c>
      <c r="I11" s="31">
        <f t="shared" si="0"/>
        <v>15564813.42</v>
      </c>
    </row>
    <row r="12" spans="2:9">
      <c r="B12" s="14" t="s">
        <v>16</v>
      </c>
      <c r="C12" s="16">
        <v>28129781.3600001</v>
      </c>
      <c r="D12" s="17">
        <v>12379234.4</v>
      </c>
      <c r="E12" s="18">
        <v>48815385.470000088</v>
      </c>
      <c r="F12" s="19">
        <v>7250435.75</v>
      </c>
      <c r="G12" s="19">
        <v>10795461</v>
      </c>
      <c r="H12" s="20">
        <v>6952454.8299999982</v>
      </c>
      <c r="I12" s="31">
        <f t="shared" si="0"/>
        <v>114322752.8100002</v>
      </c>
    </row>
    <row r="13" spans="2:9">
      <c r="B13" s="14" t="s">
        <v>17</v>
      </c>
      <c r="C13" s="15">
        <v>15167810.539999999</v>
      </c>
      <c r="D13" s="17">
        <v>5144355</v>
      </c>
      <c r="E13" s="18">
        <v>26551017</v>
      </c>
      <c r="F13" s="19">
        <v>9816163</v>
      </c>
      <c r="G13" s="19">
        <v>7248265</v>
      </c>
      <c r="H13" s="20">
        <v>1767133.9999999991</v>
      </c>
      <c r="I13" s="31">
        <f t="shared" si="0"/>
        <v>65694744.539999999</v>
      </c>
    </row>
    <row r="14" spans="2:9" ht="30">
      <c r="B14" s="12" t="s">
        <v>18</v>
      </c>
      <c r="C14" s="21">
        <v>143093098.50999999</v>
      </c>
      <c r="D14" s="22">
        <v>51142606.850000001</v>
      </c>
      <c r="E14" s="23">
        <v>308055082.00999951</v>
      </c>
      <c r="F14" s="24">
        <v>88811026.099999994</v>
      </c>
      <c r="G14" s="24">
        <v>66932425</v>
      </c>
      <c r="H14" s="24">
        <v>40414000.679999948</v>
      </c>
      <c r="I14" s="31">
        <f t="shared" si="0"/>
        <v>698448239.1499995</v>
      </c>
    </row>
    <row r="15" spans="2:9" ht="30">
      <c r="B15" s="12" t="s">
        <v>19</v>
      </c>
      <c r="C15" s="21">
        <v>56816563.840000004</v>
      </c>
      <c r="D15" s="22">
        <v>21014720.82</v>
      </c>
      <c r="E15" s="23">
        <f>133764684.33-9484941</f>
        <v>124279743.33</v>
      </c>
      <c r="F15" s="24">
        <f>36753585.42-328094</f>
        <v>36425491.420000002</v>
      </c>
      <c r="G15" s="24">
        <f>26149139-76</f>
        <v>26149063</v>
      </c>
      <c r="H15" s="24">
        <v>16150699.849999994</v>
      </c>
      <c r="I15" s="31">
        <f t="shared" si="0"/>
        <v>280836282.25999999</v>
      </c>
    </row>
    <row r="16" spans="2:9">
      <c r="B16" s="12" t="s">
        <v>20</v>
      </c>
      <c r="C16" s="22">
        <v>4773312.6100000003</v>
      </c>
      <c r="D16" s="25">
        <v>1857601.62</v>
      </c>
      <c r="E16" s="23">
        <v>10110267.920000009</v>
      </c>
      <c r="F16" s="24">
        <v>3153679.52</v>
      </c>
      <c r="G16" s="24">
        <v>2268385</v>
      </c>
      <c r="H16" s="24">
        <v>1449877.5599999987</v>
      </c>
      <c r="I16" s="31">
        <f t="shared" si="0"/>
        <v>23613124.230000008</v>
      </c>
    </row>
    <row r="17" spans="2:9" s="2" customFormat="1">
      <c r="B17" s="26" t="s">
        <v>21</v>
      </c>
      <c r="C17" s="27">
        <f t="shared" ref="C17:I17" si="1">C6+C14+C15+C16</f>
        <v>391483482.96000004</v>
      </c>
      <c r="D17" s="27">
        <f t="shared" si="1"/>
        <v>128106301.31</v>
      </c>
      <c r="E17" s="27">
        <f t="shared" si="1"/>
        <v>754279195.73999953</v>
      </c>
      <c r="F17" s="27">
        <f t="shared" si="1"/>
        <v>233392705.13000003</v>
      </c>
      <c r="G17" s="27">
        <f t="shared" si="1"/>
        <v>157448895</v>
      </c>
      <c r="H17" s="27">
        <f t="shared" si="1"/>
        <v>99212214.049999982</v>
      </c>
      <c r="I17" s="27">
        <f t="shared" si="1"/>
        <v>1763922794.1899996</v>
      </c>
    </row>
    <row r="19" spans="2:9" s="3" customFormat="1">
      <c r="C19" s="28" t="s">
        <v>22</v>
      </c>
      <c r="D19" s="29"/>
      <c r="E19" s="29"/>
      <c r="G19" s="29"/>
      <c r="H19" s="28" t="s">
        <v>23</v>
      </c>
    </row>
    <row r="20" spans="2:9" s="3" customFormat="1">
      <c r="C20" s="28" t="s">
        <v>24</v>
      </c>
      <c r="D20" s="29"/>
      <c r="E20" s="29"/>
      <c r="G20" s="29"/>
      <c r="H20" s="28" t="s">
        <v>25</v>
      </c>
    </row>
    <row r="21" spans="2:9">
      <c r="C21" s="32"/>
      <c r="D21" s="32"/>
      <c r="E21" s="32"/>
      <c r="F21" s="32"/>
      <c r="G21" s="32"/>
      <c r="H21" s="32"/>
      <c r="I21" s="32"/>
    </row>
  </sheetData>
  <mergeCells count="1">
    <mergeCell ref="B3:I3"/>
  </mergeCells>
  <pageMargins left="0.75138888888888899" right="0.75138888888888899" top="1" bottom="1" header="0.51180555555555596" footer="0.51180555555555596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50933554</dc:creator>
  <cp:lastModifiedBy>50933554</cp:lastModifiedBy>
  <cp:lastPrinted>2021-09-07T10:58:20Z</cp:lastPrinted>
  <dcterms:created xsi:type="dcterms:W3CDTF">2019-09-10T07:03:00Z</dcterms:created>
  <dcterms:modified xsi:type="dcterms:W3CDTF">2021-09-07T10:58:57Z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