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DGRFP Cluj-Napoca" sheetId="1" r:id="rId1"/>
  </sheets>
  <definedNames>
    <definedName name="_xlnm.Print_Area" localSheetId="0">'DGRFP Cluj-Napoca'!$A$1:$I$28</definedName>
  </definedNames>
  <calcPr calcId="124519"/>
</workbook>
</file>

<file path=xl/calcChain.xml><?xml version="1.0" encoding="utf-8"?>
<calcChain xmlns="http://schemas.openxmlformats.org/spreadsheetml/2006/main">
  <c r="D12" i="1"/>
  <c r="D23" s="1"/>
  <c r="F21"/>
  <c r="E22"/>
  <c r="I22" s="1"/>
  <c r="E21"/>
  <c r="E12"/>
  <c r="I21"/>
  <c r="F23"/>
  <c r="H23"/>
  <c r="G23"/>
  <c r="I20"/>
  <c r="I19"/>
  <c r="I18"/>
  <c r="I17"/>
  <c r="I16"/>
  <c r="I15"/>
  <c r="I14"/>
  <c r="I13"/>
  <c r="I12" l="1"/>
  <c r="I23" s="1"/>
  <c r="C23"/>
  <c r="E23"/>
</calcChain>
</file>

<file path=xl/sharedStrings.xml><?xml version="1.0" encoding="utf-8"?>
<sst xmlns="http://schemas.openxmlformats.org/spreadsheetml/2006/main" count="31" uniqueCount="31">
  <si>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</si>
  <si>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</si>
  <si>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</si>
  <si>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</si>
  <si>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</si>
  <si>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</si>
  <si>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</si>
  <si>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</si>
  <si>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</si>
  <si>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>1. BUGET STAT (1.1+1.2)</t>
  </si>
  <si>
    <t>1.1.A.J.F.P,  din care:</t>
  </si>
  <si>
    <t>Impozit pe profit</t>
  </si>
  <si>
    <t>Impozit pe venit</t>
  </si>
  <si>
    <t>TVA</t>
  </si>
  <si>
    <t>Accize</t>
  </si>
  <si>
    <t>Alte venituri</t>
  </si>
  <si>
    <t>1.2. VAMA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</si>
  <si>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</si>
  <si>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</si>
  <si>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</si>
  <si>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</si>
  <si>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</si>
  <si>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ȘEF SERVICIU,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</si>
  <si>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</si>
  <si>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</si>
  <si>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</si>
  <si>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</si>
  <si>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</si>
  <si>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Alin Cristian JUDE</t>
  </si>
  <si>
    <t>Octavian DRĂGHICI</t>
  </si>
  <si>
    <t>SITUAȚIA ÎNCASĂRILOR LA BUGETUL DE STAT ȘI CONTRIBUȚII SOCIALE LA DATA DE 28.02.2022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</si>
</sst>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238"/>
    </font>
    <font>
      <b/>
      <sz val="11"/>
      <color theme="1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theme="4" tint="0.7999206518753624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27"/>
      </patternFill>
    </fill>
    <fill>
      <patternFill patternType="solid">
        <fgColor theme="4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>
      <alignment vertical="center"/>
    </xf>
    <xf numFmtId="3" fontId="7" fillId="10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56230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00" t="38841" r="11223" b="35880"/>
        <a:stretch>
          <a:fillRect/>
        </a:stretch>
      </xdr:blipFill>
      <xdr:spPr bwMode="auto">
        <a:xfrm>
          <a:off x="8572500" y="47625"/>
          <a:ext cx="1466850" cy="7991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784698</xdr:colOff>
      <xdr:row>4</xdr:row>
      <xdr:rowOff>47625</xdr:rowOff>
    </xdr:to>
    <xdr:pic>
      <xdr:nvPicPr>
        <xdr:cNvPr id="6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784698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B1" zoomScaleSheetLayoutView="100" workbookViewId="0">
      <selection activeCell="I26" sqref="I26"/>
    </sheetView>
  </sheetViews>
  <sheetFormatPr defaultColWidth="9.140625" defaultRowHeight="15"/>
  <cols>
    <col min="1" max="1" width="9.140625" hidden="1" customWidth="1"/>
    <col min="2" max="2" width="32.85546875" customWidth="1"/>
    <col min="3" max="3" width="17.5703125" customWidth="1"/>
    <col min="4" max="4" width="18.85546875" customWidth="1"/>
    <col min="5" max="6" width="16.42578125" customWidth="1"/>
    <col min="7" max="7" width="17" customWidth="1"/>
    <col min="8" max="8" width="15.5703125" customWidth="1"/>
    <col min="9" max="9" width="19.7109375" customWidth="1"/>
    <col min="10" max="10" width="40.28515625" customWidth="1"/>
  </cols>
  <sheetData>
    <row r="1" spans="2:9" ht="15.75">
      <c r="B1" s="36" t="s">
        <v>23</v>
      </c>
      <c r="C1" s="37"/>
      <c r="D1" s="37"/>
      <c r="E1" s="37"/>
      <c r="F1" s="37"/>
      <c r="H1" s="37"/>
    </row>
    <row r="2" spans="2:9" ht="15.75">
      <c r="B2" s="36" t="s">
        <v>24</v>
      </c>
      <c r="C2" s="37"/>
      <c r="D2" s="37"/>
      <c r="E2" s="37"/>
      <c r="F2" s="37"/>
      <c r="H2" s="37"/>
    </row>
    <row r="3" spans="2:9" ht="15.75">
      <c r="B3" s="36" t="s">
        <v>25</v>
      </c>
      <c r="C3" s="37"/>
      <c r="D3" s="37"/>
      <c r="E3" s="37"/>
      <c r="F3" s="37"/>
      <c r="H3" s="37"/>
    </row>
    <row r="4" spans="2:9">
      <c r="B4" s="36" t="s">
        <v>26</v>
      </c>
      <c r="C4" s="36"/>
      <c r="D4" s="36"/>
      <c r="E4" s="36"/>
      <c r="F4" s="36"/>
      <c r="H4" s="36"/>
    </row>
    <row r="5" spans="2:9">
      <c r="B5" s="36" t="s">
        <v>27</v>
      </c>
      <c r="C5" s="36"/>
      <c r="D5" s="36"/>
      <c r="E5" s="36"/>
      <c r="F5" s="36"/>
      <c r="H5" s="36"/>
    </row>
    <row r="6" spans="2:9" ht="15.75">
      <c r="B6" s="4"/>
    </row>
    <row r="7" spans="2:9" ht="15.75">
      <c r="B7" s="4"/>
    </row>
    <row r="8" spans="2:9" ht="15.75">
      <c r="B8" s="38" t="s">
        <v>30</v>
      </c>
      <c r="C8" s="38"/>
      <c r="D8" s="38"/>
      <c r="E8" s="38"/>
      <c r="F8" s="38"/>
      <c r="G8" s="38"/>
      <c r="H8" s="38"/>
      <c r="I8" s="38"/>
    </row>
    <row r="9" spans="2:9" ht="15.75">
      <c r="B9" s="35"/>
      <c r="C9" s="35"/>
      <c r="D9" s="35"/>
      <c r="E9" s="35"/>
      <c r="F9" s="35"/>
      <c r="G9" s="35"/>
      <c r="H9" s="35"/>
      <c r="I9" s="35"/>
    </row>
    <row r="10" spans="2:9">
      <c r="B10" s="5"/>
      <c r="C10" s="5"/>
      <c r="D10" s="5"/>
      <c r="E10" s="5"/>
      <c r="F10" s="6"/>
      <c r="G10" s="6"/>
      <c r="H10" s="6"/>
      <c r="I10" s="32" t="s">
        <v>0</v>
      </c>
    </row>
    <row r="11" spans="2:9" s="1" customFormat="1" ht="45" customHeight="1">
      <c r="B11" s="7" t="s">
        <v>1</v>
      </c>
      <c r="C11" s="8" t="s">
        <v>2</v>
      </c>
      <c r="D11" s="9" t="s">
        <v>3</v>
      </c>
      <c r="E11" s="10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2:9">
      <c r="B12" s="12" t="s">
        <v>9</v>
      </c>
      <c r="C12" s="13">
        <v>162969904</v>
      </c>
      <c r="D12" s="13">
        <f>51975531.97-58361</f>
        <v>51917170.969999999</v>
      </c>
      <c r="E12" s="13">
        <f>280339578.67-234821.46</f>
        <v>280104757.21000004</v>
      </c>
      <c r="F12" s="13">
        <v>87911676.750000015</v>
      </c>
      <c r="G12" s="13">
        <v>65424680</v>
      </c>
      <c r="H12" s="13">
        <v>40111481.210000008</v>
      </c>
      <c r="I12" s="33">
        <f>C12+D12+E12+F12+G12+H12</f>
        <v>688439670.1400001</v>
      </c>
    </row>
    <row r="13" spans="2:9">
      <c r="B13" s="14" t="s">
        <v>10</v>
      </c>
      <c r="C13" s="15">
        <v>145764852</v>
      </c>
      <c r="D13" s="15">
        <v>44874187.969999999</v>
      </c>
      <c r="E13" s="15">
        <v>251142700.21000004</v>
      </c>
      <c r="F13" s="15">
        <v>79404226.750000015</v>
      </c>
      <c r="G13" s="15">
        <v>54847507</v>
      </c>
      <c r="H13" s="15">
        <v>39167755.210000008</v>
      </c>
      <c r="I13" s="33">
        <f t="shared" ref="I13:I22" si="0">C13+D13+E13+F13+G13+H13</f>
        <v>615201229.1400001</v>
      </c>
    </row>
    <row r="14" spans="2:9">
      <c r="B14" s="14" t="s">
        <v>11</v>
      </c>
      <c r="C14" s="16">
        <v>2346314</v>
      </c>
      <c r="D14" s="17">
        <v>672902</v>
      </c>
      <c r="E14" s="18">
        <v>2509815</v>
      </c>
      <c r="F14" s="19">
        <v>890295</v>
      </c>
      <c r="G14" s="19">
        <v>746260</v>
      </c>
      <c r="H14" s="20">
        <v>219593.00000000006</v>
      </c>
      <c r="I14" s="33">
        <f t="shared" si="0"/>
        <v>7385179</v>
      </c>
    </row>
    <row r="15" spans="2:9">
      <c r="B15" s="14" t="s">
        <v>12</v>
      </c>
      <c r="C15" s="16">
        <v>42355515</v>
      </c>
      <c r="D15" s="17">
        <v>15415222.09</v>
      </c>
      <c r="E15" s="18">
        <v>78247527.929999992</v>
      </c>
      <c r="F15" s="19">
        <v>30104641.949999999</v>
      </c>
      <c r="G15" s="19">
        <v>18341414</v>
      </c>
      <c r="H15" s="20">
        <v>12894923.5</v>
      </c>
      <c r="I15" s="33">
        <f t="shared" si="0"/>
        <v>197359244.46999997</v>
      </c>
    </row>
    <row r="16" spans="2:9">
      <c r="B16" s="14" t="s">
        <v>13</v>
      </c>
      <c r="C16" s="16">
        <v>72079576</v>
      </c>
      <c r="D16" s="17">
        <v>17751592.239999998</v>
      </c>
      <c r="E16" s="18">
        <v>127306876.46999997</v>
      </c>
      <c r="F16" s="19">
        <v>40705460.700000003</v>
      </c>
      <c r="G16" s="19">
        <v>25366935</v>
      </c>
      <c r="H16" s="20">
        <v>19642559.110000003</v>
      </c>
      <c r="I16" s="33">
        <f t="shared" si="0"/>
        <v>302852999.51999998</v>
      </c>
    </row>
    <row r="17" spans="2:10">
      <c r="B17" s="14" t="s">
        <v>14</v>
      </c>
      <c r="C17" s="16">
        <v>3893666</v>
      </c>
      <c r="D17" s="17">
        <v>146185</v>
      </c>
      <c r="E17" s="18">
        <v>108167.62999999989</v>
      </c>
      <c r="F17" s="19">
        <v>177972.73</v>
      </c>
      <c r="G17" s="19">
        <v>821833</v>
      </c>
      <c r="H17" s="20">
        <v>16260</v>
      </c>
      <c r="I17" s="33">
        <f t="shared" si="0"/>
        <v>5164084.3600000003</v>
      </c>
    </row>
    <row r="18" spans="2:10">
      <c r="B18" s="14" t="s">
        <v>15</v>
      </c>
      <c r="C18" s="16">
        <v>25089781</v>
      </c>
      <c r="D18" s="17">
        <v>10888286.640000001</v>
      </c>
      <c r="E18" s="18">
        <v>42970313.180000067</v>
      </c>
      <c r="F18" s="19">
        <v>7525856.3700000001</v>
      </c>
      <c r="G18" s="19">
        <v>9571065</v>
      </c>
      <c r="H18" s="20">
        <v>6394419.5999999987</v>
      </c>
      <c r="I18" s="33">
        <f t="shared" si="0"/>
        <v>102439721.79000007</v>
      </c>
    </row>
    <row r="19" spans="2:10">
      <c r="B19" s="14" t="s">
        <v>16</v>
      </c>
      <c r="C19" s="15">
        <v>17205052</v>
      </c>
      <c r="D19" s="17">
        <v>7042983</v>
      </c>
      <c r="E19" s="18">
        <v>28962057</v>
      </c>
      <c r="F19" s="19">
        <v>8507450</v>
      </c>
      <c r="G19" s="19">
        <v>10577173</v>
      </c>
      <c r="H19" s="20">
        <v>943726</v>
      </c>
      <c r="I19" s="33">
        <f t="shared" si="0"/>
        <v>73238441</v>
      </c>
    </row>
    <row r="20" spans="2:10" ht="30">
      <c r="B20" s="12" t="s">
        <v>17</v>
      </c>
      <c r="C20" s="21">
        <v>133835817</v>
      </c>
      <c r="D20" s="22">
        <v>49267677.880000003</v>
      </c>
      <c r="E20" s="23">
        <v>260167242.39999998</v>
      </c>
      <c r="F20" s="24">
        <v>81793541.569999993</v>
      </c>
      <c r="G20" s="24">
        <v>62520698</v>
      </c>
      <c r="H20" s="24">
        <v>40758068.580000006</v>
      </c>
      <c r="I20" s="33">
        <f t="shared" si="0"/>
        <v>628343045.42999995</v>
      </c>
    </row>
    <row r="21" spans="2:10" ht="30">
      <c r="B21" s="12" t="s">
        <v>18</v>
      </c>
      <c r="C21" s="21">
        <v>54080447</v>
      </c>
      <c r="D21" s="22">
        <v>20697619.379999999</v>
      </c>
      <c r="E21" s="23">
        <f>112090976.83-5463114</f>
        <v>106627862.83</v>
      </c>
      <c r="F21" s="24">
        <f>32895048.26-35124</f>
        <v>32859924.260000002</v>
      </c>
      <c r="G21" s="24">
        <v>24589432</v>
      </c>
      <c r="H21" s="24">
        <v>16749078.760000002</v>
      </c>
      <c r="I21" s="33">
        <f t="shared" si="0"/>
        <v>255604364.22999996</v>
      </c>
    </row>
    <row r="22" spans="2:10">
      <c r="B22" s="12" t="s">
        <v>19</v>
      </c>
      <c r="C22" s="22">
        <v>4555438</v>
      </c>
      <c r="D22" s="25">
        <v>1751819.42</v>
      </c>
      <c r="E22" s="23">
        <f>8243257.81-45517.29</f>
        <v>8197740.5199999996</v>
      </c>
      <c r="F22" s="24">
        <v>3103743.17</v>
      </c>
      <c r="G22" s="24">
        <v>2170493</v>
      </c>
      <c r="H22" s="24">
        <v>1338338.4599999997</v>
      </c>
      <c r="I22" s="33">
        <f t="shared" si="0"/>
        <v>21117572.57</v>
      </c>
    </row>
    <row r="23" spans="2:10" s="2" customFormat="1">
      <c r="B23" s="26" t="s">
        <v>20</v>
      </c>
      <c r="C23" s="27">
        <f t="shared" ref="C23:I23" si="1">C12+C20+C21+C22</f>
        <v>355441606</v>
      </c>
      <c r="D23" s="27">
        <f t="shared" si="1"/>
        <v>123634287.64999999</v>
      </c>
      <c r="E23" s="27">
        <f t="shared" si="1"/>
        <v>655097602.96000004</v>
      </c>
      <c r="F23" s="27">
        <f t="shared" si="1"/>
        <v>205668885.74999997</v>
      </c>
      <c r="G23" s="27">
        <f t="shared" si="1"/>
        <v>154705303</v>
      </c>
      <c r="H23" s="27">
        <f t="shared" si="1"/>
        <v>98956967.01000002</v>
      </c>
      <c r="I23" s="27">
        <f t="shared" si="1"/>
        <v>1593504652.3700001</v>
      </c>
      <c r="J23" s="34"/>
    </row>
    <row r="25" spans="2:10" s="3" customFormat="1">
      <c r="C25" s="28" t="s">
        <v>21</v>
      </c>
      <c r="D25" s="29"/>
      <c r="E25" s="30"/>
      <c r="G25" s="29"/>
      <c r="H25" s="28" t="s">
        <v>22</v>
      </c>
    </row>
    <row r="26" spans="2:10" s="3" customFormat="1">
      <c r="C26" s="28" t="s">
        <v>28</v>
      </c>
      <c r="D26" s="29"/>
      <c r="E26" s="29"/>
      <c r="G26" s="29"/>
      <c r="H26" s="28" t="s">
        <v>29</v>
      </c>
    </row>
    <row r="27" spans="2:10">
      <c r="C27" s="31"/>
      <c r="D27" s="31"/>
      <c r="E27" s="31"/>
      <c r="F27" s="31"/>
      <c r="G27" s="31"/>
      <c r="H27" s="31"/>
      <c r="I27" s="31"/>
    </row>
    <row r="28" spans="2:10">
      <c r="C28" s="31"/>
      <c r="D28" s="31"/>
      <c r="E28" s="31"/>
      <c r="F28" s="31"/>
      <c r="G28" s="31"/>
      <c r="H28" s="31"/>
      <c r="I28" s="31"/>
    </row>
    <row r="29" spans="2:10">
      <c r="B29" s="31"/>
      <c r="C29" s="31"/>
      <c r="D29" s="31"/>
      <c r="E29" s="31"/>
      <c r="F29" s="31"/>
      <c r="G29" s="31"/>
      <c r="H29" s="31"/>
      <c r="I29" s="31"/>
    </row>
    <row r="30" spans="2:10">
      <c r="C30" s="31"/>
      <c r="D30" s="31"/>
      <c r="E30" s="31"/>
      <c r="F30" s="31"/>
      <c r="G30" s="31"/>
      <c r="H30" s="31"/>
      <c r="I30" s="31"/>
    </row>
  </sheetData>
  <mergeCells count="1">
    <mergeCell ref="B8:I8"/>
  </mergeCells>
  <pageMargins left="0.75138888888888899" right="0.75138888888888899" top="1" bottom="1" header="0.51180555555555596" footer="0.5118055555555559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DGRFP Cluj-Napoca</vt:lpstr>
      <vt:lpstr>'DGRFP Cluj-Napoca'!Print_Area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50933554</dc:creator>
  <cp:lastModifiedBy>50933554</cp:lastModifiedBy>
  <cp:lastPrinted>2022-03-08T07:53:04Z</cp:lastPrinted>
  <dcterms:created xsi:type="dcterms:W3CDTF">2019-09-10T07:03:00Z</dcterms:created>
  <dcterms:modified xsi:type="dcterms:W3CDTF">2022-03-08T07:55:52Z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